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800" windowHeight="1230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F60" i="1" l="1"/>
  <c r="G6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D60" i="1" l="1"/>
  <c r="H60" i="1" s="1"/>
  <c r="I60" i="1" s="1"/>
  <c r="J60" i="1" s="1"/>
  <c r="K60" i="1" s="1"/>
  <c r="D59" i="1"/>
  <c r="H59" i="1" s="1"/>
  <c r="I59" i="1" s="1"/>
  <c r="J59" i="1" s="1"/>
  <c r="K59" i="1" s="1"/>
  <c r="D58" i="1"/>
  <c r="H58" i="1" s="1"/>
  <c r="I58" i="1" s="1"/>
  <c r="J58" i="1" s="1"/>
  <c r="K58" i="1" s="1"/>
  <c r="D57" i="1"/>
  <c r="H57" i="1" s="1"/>
  <c r="I57" i="1" s="1"/>
  <c r="J57" i="1" s="1"/>
  <c r="K57" i="1" s="1"/>
  <c r="D56" i="1"/>
  <c r="H56" i="1" s="1"/>
  <c r="I56" i="1" s="1"/>
  <c r="J56" i="1" s="1"/>
  <c r="K56" i="1" s="1"/>
  <c r="D55" i="1"/>
  <c r="H55" i="1" s="1"/>
  <c r="I55" i="1" s="1"/>
  <c r="J55" i="1" s="1"/>
  <c r="K55" i="1" s="1"/>
  <c r="D54" i="1"/>
  <c r="H54" i="1" s="1"/>
  <c r="I54" i="1" s="1"/>
  <c r="J54" i="1" s="1"/>
  <c r="K54" i="1" s="1"/>
  <c r="D53" i="1"/>
  <c r="H53" i="1" s="1"/>
  <c r="I53" i="1" s="1"/>
  <c r="J53" i="1" s="1"/>
  <c r="K53" i="1" s="1"/>
  <c r="D52" i="1"/>
  <c r="H52" i="1" s="1"/>
  <c r="I52" i="1" s="1"/>
  <c r="J52" i="1" s="1"/>
  <c r="K52" i="1" s="1"/>
  <c r="D51" i="1"/>
  <c r="H51" i="1" s="1"/>
  <c r="I51" i="1" s="1"/>
  <c r="J51" i="1" s="1"/>
  <c r="K51" i="1" s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45" i="2"/>
  <c r="I45" i="2" s="1"/>
  <c r="H54" i="2"/>
  <c r="I54" i="2" s="1"/>
  <c r="H50" i="2"/>
  <c r="I50" i="2" s="1"/>
  <c r="H46" i="2"/>
  <c r="I46" i="2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50" i="1"/>
  <c r="G50" i="1" s="1"/>
  <c r="H50" i="1" s="1"/>
  <c r="I50" i="1" s="1"/>
  <c r="J50" i="1" s="1"/>
  <c r="K50" i="1" s="1"/>
  <c r="F35" i="1"/>
  <c r="F36" i="1" s="1"/>
  <c r="F37" i="1" s="1"/>
  <c r="F38" i="1" s="1"/>
  <c r="F24" i="1"/>
  <c r="F25" i="2"/>
  <c r="F26" i="2" s="1"/>
  <c r="F37" i="2"/>
  <c r="F38" i="2" s="1"/>
  <c r="F39" i="2" s="1"/>
  <c r="J44" i="2"/>
  <c r="J48" i="2"/>
  <c r="J52" i="2"/>
  <c r="J56" i="2"/>
  <c r="J49" i="2"/>
  <c r="J53" i="2"/>
  <c r="J47" i="2"/>
  <c r="J51" i="2"/>
  <c r="J55" i="2"/>
  <c r="J46" i="2"/>
  <c r="J50" i="2"/>
  <c r="J54" i="2"/>
  <c r="J45" i="2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<sst xmlns="http://schemas.openxmlformats.org/spreadsheetml/2006/main" count="338" uniqueCount="183">
  <si>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</si>
  <si>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</si>
  <si>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</si>
  <si>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</si>
  <si>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</si>
  <si>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</si>
  <si>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</si>
  <si>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</si>
  <si>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</si>
  <si>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</si>
  <si>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</si>
  <si>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</si>
  <si>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</si>
  <si>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</si>
  <si>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</si>
  <si>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</si>
  <si>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</si>
  <si>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</si>
  <si>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</si>
  <si>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</si>
  <si>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</si>
  <si>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</si>
  <si>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</si>
  <si>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</si>
  <si>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</si>
  <si>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</si>
  <si>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</si>
  <si>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</si>
  <si>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</si>
  <si>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</si>
  <si>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</si>
  <si>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</si>
  <si>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</si>
  <si>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</si>
  <si>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</si>
  <si>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</si>
  <si>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</si>
  <si>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</si>
  <si>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</si>
  <si>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</si>
  <si>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</si>
  <si>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</si>
  <si>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</si>
  <si>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</si>
  <si>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</si>
  <si>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</si>
  <si>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</si>
  <si>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</si>
  <si>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</si>
  <si>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</si>
  <si>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</si>
  <si>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</si>
  <si>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</si>
  <si>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</si>
  <si>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</si>
  <si>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</si>
  <si>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</si>
  <si>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</si>
  <si>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</si>
  <si>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</si>
  <si>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</si>
  <si>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</si>
  <si>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</si>
  <si>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</si>
  <si>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</si>
  <si>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</si>
  <si>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</si>
  <si>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</si>
  <si>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</si>
  <si>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</si>
  <si>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</si>
  <si>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</si>
  <si>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</si>
  <si>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</si>
  <si>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</si>
  <si>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</si>
  <si>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</si>
  <si>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</si>
  <si>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</si>
  <si>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</si>
  <si>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</si>
  <si>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</si>
  <si>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</si>
  <si>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</si>
  <si>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</si>
  <si>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</si>
  <si>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</si>
  <si>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</si>
  <si>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</si>
  <si>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</si>
  <si>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</si>
  <si>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</si>
  <si>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</si>
  <si>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</si>
  <si>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</si>
  <si>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</si>
  <si>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</si>
  <si>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</si>
  <si>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</si>
  <si>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</si>
  <si>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</si>
  <si>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</si>
  <si>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</si>
  <si>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</si>
  <si>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</si>
  <si>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</si>
  <si>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</si>
  <si>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</si>
  <si>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</si>
  <si>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</si>
  <si>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</si>
  <si>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</si>
  <si>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</si>
  <si>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</si>
  <si>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</si>
  <si>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</si>
  <si>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</si>
  <si>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</si>
  <si>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</si>
  <si>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</si>
  <si>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</si>
  <si>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</si>
  <si>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</si>
  <si>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</si>
  <si>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</si>
  <si>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</si>
  <si>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</si>
  <si>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</si>
  <si>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</si>
  <si>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</si>
  <si>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</si>
  <si>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</si>
  <si>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</si>
  <si>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</si>
  <si>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</si>
  <si>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</si>
  <si>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</si>
  <si>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</si>
  <si>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</si>
  <si>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</si>
  <si>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</si>
  <si>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</si>
  <si>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</si>
  <si>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</si>
  <si>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</si>
  <si>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</si>
  <si>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</si>
  <si>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</si>
  <si>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</si>
  <si>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</si>
  <si>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</si>
  <si>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</si>
  <si>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</si>
  <si>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</si>
  <si>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</si>
  <si>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</si>
  <si>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</si>
  <si>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</si>
  <si>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</si>
  <si>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</si>
  <si>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</si>
  <si>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</si>
  <si>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</si>
  <si>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</si>
  <si>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</si>
  <si>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</si>
  <si>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</si>
  <si>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</si>
  <si>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</si>
  <si>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</si>
  <si>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</si>
  <si>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</si>
  <si>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</si>
  <si>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</si>
  <si>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</si>
  <si>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2021 - AUSILIO al CALCOLO del DIRITTO DOVUTO</t>
  </si>
  <si>
    <t xml:space="preserve">Fatturato 2020 (Euro): </t>
  </si>
  <si>
    <t>Esempio B – Impresa con sede e N. unita' locali in provincia (già iscritte al 31.12.2020):</t>
  </si>
  <si>
    <t xml:space="preserve">Numero unità locali in provincia già iscritte al 31.12.2020: </t>
  </si>
  <si>
    <t>Esempio C – Importo per N. unita' locali fuori provincia (già iscritte al 31.12.2020):</t>
  </si>
  <si>
    <t>Esempio B – Impresa con sede e N. unita' locali in provincia (già iscritte al 31.12.2020) - NON si applica per i soggetti REA:</t>
  </si>
  <si>
    <t>Esempio C – Importo per N. unita' locali fuori provincia (già iscritte al 31.12.2020  - NON si applica per i soggetti REA: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</si>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</sst>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H7" sqref="H7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0</v>
      </c>
      <c r="I5" s="5"/>
    </row>
    <row r="6" spans="1:257" ht="18" customHeight="1">
      <c r="G6" s="6" t="s">
        <v>2</v>
      </c>
      <c r="H6" s="9" t="s">
        <v>182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0.7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140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340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170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170</v>
      </c>
      <c r="I28" s="76"/>
      <c r="J28" s="20"/>
      <c r="K28" s="74"/>
    </row>
    <row r="29" spans="1:11">
      <c r="B29" s="1" t="s">
        <v>28</v>
      </c>
      <c r="F29" s="31">
        <f>ROUND(F28,0)</f>
        <v>170</v>
      </c>
      <c r="G29" s="32" t="s">
        <v>29</v>
      </c>
      <c r="H29" s="33"/>
      <c r="I29" s="77"/>
      <c r="J29" s="31"/>
      <c r="K29" s="75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140</v>
      </c>
    </row>
    <row r="40" spans="1:11">
      <c r="A40" s="17"/>
      <c r="B40" s="26" t="s">
        <v>34</v>
      </c>
      <c r="F40" s="23">
        <f>ROUND(SUM(F38+F39),5)</f>
        <v>340</v>
      </c>
      <c r="G40" s="26"/>
    </row>
    <row r="41" spans="1:11">
      <c r="A41" s="17"/>
      <c r="B41" s="26" t="s">
        <v>173</v>
      </c>
      <c r="F41" s="23">
        <f>ROUND(F40-(F40*0.5),5)</f>
        <v>170</v>
      </c>
      <c r="G41" s="26"/>
    </row>
    <row r="42" spans="1:11">
      <c r="B42" s="1" t="s">
        <v>27</v>
      </c>
      <c r="F42" s="20">
        <f>ROUND(F41,2)</f>
        <v>170</v>
      </c>
      <c r="J42" s="30"/>
    </row>
    <row r="43" spans="1:11">
      <c r="B43" s="1" t="s">
        <v>35</v>
      </c>
      <c r="F43" s="31">
        <f>ROUND(F42,0)</f>
        <v>170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/>
      <c r="D48" s="42">
        <f>IF(C48&lt;&gt;"",VLOOKUP(C48,Maggiorazioni!$A$5:$B$114,2,FALSE),0)</f>
        <v>0</v>
      </c>
      <c r="E48" s="43"/>
      <c r="F48" s="44">
        <f t="shared" ref="F48" si="2">IF(AND(C48&lt;&gt;"",E48&gt;0),IF($H$20*20%&gt;200,200,$H$20*20%),0)</f>
        <v>0</v>
      </c>
      <c r="G48" s="44">
        <f t="shared" ref="G48" si="3">(F48*E48)</f>
        <v>0</v>
      </c>
      <c r="H48" s="44">
        <f>ROUND((G48*D48+G48),5)</f>
        <v>0</v>
      </c>
      <c r="I48" s="44">
        <f>H48-(H48*0.5)</f>
        <v>0</v>
      </c>
      <c r="J48" s="45">
        <f>ROUND(I48,2)</f>
        <v>0</v>
      </c>
      <c r="K48" s="86">
        <f t="shared" ref="K48" si="4">ROUND(J48,0)</f>
        <v>0</v>
      </c>
    </row>
    <row r="49" spans="3:11">
      <c r="C49" s="85"/>
      <c r="D49" s="42">
        <f>IF(C49&lt;&gt;"",VLOOKUP(C49,Maggiorazioni!$A$5:$B$114,2,FALSE),0)</f>
        <v>0</v>
      </c>
      <c r="E49" s="43"/>
      <c r="F49" s="44">
        <f t="shared" ref="F49:F59" si="5">IF(AND(C49&lt;&gt;"",E49&gt;0),IF($H$20*20%&gt;200,200,$H$20*20%),0)</f>
        <v>0</v>
      </c>
      <c r="G49" s="44">
        <f t="shared" ref="G49:G59" si="6">(F49*E49)</f>
        <v>0</v>
      </c>
      <c r="H49" s="44">
        <f t="shared" ref="H49:H59" si="7">ROUND((G49*D49+G49),5)</f>
        <v>0</v>
      </c>
      <c r="I49" s="44">
        <f t="shared" ref="I49:I60" si="8">H49-(H49*0.5)</f>
        <v>0</v>
      </c>
      <c r="J49" s="45">
        <f t="shared" ref="J49:J60" si="9">ROUND(I49,2)</f>
        <v>0</v>
      </c>
      <c r="K49" s="86">
        <f t="shared" ref="K49:K59" si="10">ROUND(J49,0)</f>
        <v>0</v>
      </c>
    </row>
    <row r="50" spans="3:11">
      <c r="C50" s="85"/>
      <c r="D50" s="42">
        <f>IF(C50&lt;&gt;"",VLOOKUP(C50,Maggiorazioni!$A$5:$B$114,2,FALSE),0)</f>
        <v>0</v>
      </c>
      <c r="E50" s="43"/>
      <c r="F50" s="44">
        <f t="shared" si="5"/>
        <v>0</v>
      </c>
      <c r="G50" s="44">
        <f t="shared" si="6"/>
        <v>0</v>
      </c>
      <c r="H50" s="44">
        <f t="shared" si="7"/>
        <v>0</v>
      </c>
      <c r="I50" s="44">
        <f t="shared" si="8"/>
        <v>0</v>
      </c>
      <c r="J50" s="45">
        <f t="shared" si="9"/>
        <v>0</v>
      </c>
      <c r="K50" s="86">
        <f t="shared" si="10"/>
        <v>0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61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/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0.7</v>
      </c>
      <c r="C5" s="64"/>
      <c r="D5" s="62" t="s">
        <v>60</v>
      </c>
      <c r="E5" s="63">
        <v>0.7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0.7</v>
      </c>
      <c r="C27" s="64"/>
      <c r="D27" s="62" t="s">
        <v>81</v>
      </c>
      <c r="E27" s="63">
        <v>0.7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0.7</v>
      </c>
      <c r="C32" s="64"/>
      <c r="D32" s="62" t="s">
        <v>86</v>
      </c>
      <c r="E32" s="63">
        <v>0.7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0.7</v>
      </c>
      <c r="C34" s="64"/>
      <c r="D34" s="62" t="s">
        <v>88</v>
      </c>
      <c r="E34" s="63">
        <v>0.7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0.7</v>
      </c>
      <c r="C56" s="64"/>
      <c r="D56" s="62" t="s">
        <v>110</v>
      </c>
      <c r="E56" s="63">
        <v>0.7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0.7</v>
      </c>
      <c r="C66" s="64"/>
      <c r="D66" s="62" t="s">
        <v>120</v>
      </c>
      <c r="E66" s="63">
        <v>0.7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0.7</v>
      </c>
      <c r="C83" s="64"/>
      <c r="D83" s="62" t="s">
        <v>136</v>
      </c>
      <c r="E83" s="63">
        <v>0.7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0.7</v>
      </c>
      <c r="C92" s="64"/>
      <c r="D92" s="62" t="s">
        <v>145</v>
      </c>
      <c r="E92" s="63">
        <v>0.7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0.7</v>
      </c>
      <c r="C99" s="64"/>
      <c r="D99" s="62" t="s">
        <v>152</v>
      </c>
      <c r="E99" s="63">
        <v>0.7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Utente</cp:lastModifiedBy>
  <dcterms:created xsi:type="dcterms:W3CDTF">2011-05-09T08:13:24Z</dcterms:created>
  <dcterms:modified xsi:type="dcterms:W3CDTF">2021-06-23T15:04:31Z</dcterms:modified>
</cp:coreProperties>
</file>