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2300"/>
  </bookViews>
  <sheets>
    <sheet name="Calcola Dovuto su Fatturato" sheetId="1" r:id="rId1"/>
    <sheet name="Maggiorazioni" sheetId="3" r:id="rId2"/>
  </sheets>
  <definedNames>
    <definedName name="_xlnm._FilterDatabase" localSheetId="1" hidden="1">Maggiorazioni!$A$4:$B$114</definedName>
    <definedName name="diritto_totale">'Calcola Dovuto su Fatturato'!$E$63</definedName>
    <definedName name="sigla_provincia" localSheetId="0">'Calcola Dovuto su Fatturato'!$E$14</definedName>
  </definedNames>
  <calcPr calcId="162913"/>
</workbook>
</file>

<file path=xl/calcChain.xml><?xml version="1.0" encoding="utf-8"?>
<calcChain xmlns="http://schemas.openxmlformats.org/spreadsheetml/2006/main">
  <c r="F13" i="1" l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H20" i="1" l="1"/>
  <c r="F48" i="1" l="1"/>
  <c r="F49" i="1" s="1"/>
  <c r="F50" i="1" s="1"/>
  <c r="F51" i="1" s="1"/>
  <c r="F24" i="1"/>
  <c r="F52" i="1" l="1"/>
  <c r="F53" i="1" s="1"/>
  <c r="F25" i="1"/>
  <c r="F26" i="1" s="1"/>
  <c r="F27" i="1" l="1"/>
  <c r="F28" i="1" s="1"/>
  <c r="F54" i="1"/>
  <c r="F55" i="1" s="1"/>
  <c r="F56" i="1" s="1"/>
  <c r="D59" i="1" l="1"/>
  <c r="H59" i="1" s="1"/>
  <c r="H64" i="1" s="1"/>
  <c r="F29" i="1"/>
  <c r="D32" i="1" s="1"/>
  <c r="H32" i="1" l="1"/>
  <c r="H37" i="1" s="1"/>
</calcChain>
</file>

<file path=xl/sharedStrings.xml><?xml version="1.0" encoding="utf-8"?>
<sst xmlns="http://schemas.openxmlformats.org/spreadsheetml/2006/main" count="295" uniqueCount="168">
  <si>
    <t xml:space="preserve">Denominazione dell'impresa: </t>
  </si>
  <si>
    <t>Alfa</t>
  </si>
  <si>
    <t xml:space="preserve">Sigla provincia della SEDE : </t>
  </si>
  <si>
    <t>XX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</si>
  <si>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</si>
  <si>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</si>
  <si>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</si>
  <si>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</si>
  <si>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</si>
  <si>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</si>
  <si>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</si>
  <si>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</si>
  <si>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</si>
  <si>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</si>
  <si>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</si>
  <si>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</si>
  <si>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</si>
  <si>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</si>
  <si>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</si>
  <si>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</si>
  <si>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</si>
  <si>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</si>
  <si>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</si>
  <si>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</si>
  <si>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</si>
  <si>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</si>
  <si>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</si>
  <si>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</si>
  <si>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</si>
  <si>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</si>
  <si>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</si>
  <si>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</si>
  <si>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</si>
  <si>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</si>
  <si>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</si>
  <si>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</si>
  <si>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</si>
  <si>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</si>
  <si>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</si>
  <si>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</si>
  <si>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</si>
  <si>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</si>
  <si>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</si>
  <si>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</si>
  <si>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</si>
  <si>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</si>
  <si>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</si>
  <si>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</si>
  <si>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</si>
  <si>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</si>
  <si>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</si>
  <si>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</si>
  <si>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</si>
  <si>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</si>
  <si>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</si>
  <si>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</si>
  <si>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</si>
  <si>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</si>
  <si>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</si>
  <si>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</si>
  <si>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</si>
  <si>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</si>
  <si>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</si>
  <si>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</si>
  <si>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</si>
  <si>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</si>
  <si>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</si>
  <si>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</si>
  <si>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</si>
  <si>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</si>
  <si>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</si>
  <si>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</si>
  <si>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</si>
  <si>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</si>
  <si>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</si>
  <si>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</si>
  <si>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</si>
  <si>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</si>
  <si>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</si>
  <si>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</si>
  <si>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</si>
  <si>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</si>
  <si>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</si>
  <si>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</si>
  <si>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</si>
  <si>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</si>
  <si>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</si>
  <si>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</si>
  <si>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</si>
  <si>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</si>
  <si>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</si>
  <si>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</si>
  <si>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</si>
  <si>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</si>
  <si>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</si>
  <si>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</si>
  <si>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</si>
  <si>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</si>
  <si>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</si>
  <si>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</si>
  <si>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</si>
  <si>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</si>
  <si>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</si>
  <si>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</si>
  <si>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</si>
  <si>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</si>
  <si>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</si>
  <si>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</si>
  <si>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</si>
  <si>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</si>
  <si>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</si>
  <si>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</si>
  <si>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</si>
  <si>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</si>
  <si>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</si>
  <si>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</si>
  <si>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</si>
  <si>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</si>
  <si>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</si>
  <si>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</si>
  <si>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</si>
  <si>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</si>
  <si>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</si>
  <si>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</si>
  <si>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</si>
  <si>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</si>
  <si>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</si>
  <si>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</si>
  <si>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</si>
  <si>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</si>
  <si>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</si>
  <si>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</si>
  <si>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</si>
  <si>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</si>
  <si>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</si>
  <si>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</si>
  <si>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</si>
  <si>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</si>
  <si>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</si>
  <si>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</si>
  <si>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</si>
  <si>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</si>
  <si>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</si>
  <si>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</si>
  <si>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</si>
  <si>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</si>
  <si>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</si>
  <si>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</si>
  <si>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</si>
  <si>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</si>
  <si>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</si>
  <si>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</si>
  <si>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 xml:space="preserve">maggiorazione: </t>
  </si>
  <si>
    <t xml:space="preserve">Diritto totale dovuto </t>
  </si>
  <si>
    <t>Totale da pagare</t>
  </si>
  <si>
    <t>inserire importo pagato nel 2020</t>
  </si>
  <si>
    <t>Esempio B – Impresa con sede e N. unita' locali in provincia</t>
  </si>
  <si>
    <t>SEZIONE IMU E ALTRI TRIBUTI LOCALI</t>
  </si>
  <si>
    <t>codice ente/
codice comune</t>
  </si>
  <si>
    <t>codice tributo</t>
  </si>
  <si>
    <t>anno di
riferimento</t>
  </si>
  <si>
    <t>importi a debito versati</t>
  </si>
  <si>
    <t>Importo da indicare in F24</t>
  </si>
  <si>
    <t>DIRITTO ANNUALE 2022 integrazione- AUSILIO al CALCOLO del DIRITTO DOVUTO</t>
  </si>
  <si>
    <t xml:space="preserve">Fatturato 2021 (Euro): </t>
  </si>
  <si>
    <t>Diritto già pagato 2022</t>
  </si>
  <si>
    <t>inserire importo pagato nel 2022</t>
  </si>
  <si>
    <t xml:space="preserve">Numero unità locali in provincia già iscritte: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</si>
</sst>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#,##0\ &quot;€&quot;;\-#,##0\ &quot;€&quot;"/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#,##0.0000000000"/>
    <numFmt numFmtId="170" formatCode="0.00000000000"/>
  </numFmts>
  <fonts count="48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Bitstream Vera Sans"/>
    </font>
    <font>
      <b/>
      <sz val="12"/>
      <color indexed="9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4"/>
      <color rgb="FF000080"/>
      <name val="Courier New"/>
      <family val="3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9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19" fillId="0" borderId="0" xfId="0" applyNumberFormat="1" applyFont="1" applyProtection="1"/>
    <xf numFmtId="167" fontId="19" fillId="0" borderId="0" xfId="0" applyNumberFormat="1" applyFont="1" applyBorder="1" applyProtection="1"/>
    <xf numFmtId="0" fontId="33" fillId="0" borderId="0" xfId="0" applyFont="1" applyAlignment="1">
      <alignment horizontal="center"/>
    </xf>
    <xf numFmtId="9" fontId="33" fillId="0" borderId="0" xfId="33" applyNumberFormat="1" applyFont="1" applyFill="1" applyBorder="1" applyAlignment="1" applyProtection="1"/>
    <xf numFmtId="0" fontId="34" fillId="0" borderId="0" xfId="0" applyFont="1" applyAlignment="1">
      <alignment horizontal="left"/>
    </xf>
    <xf numFmtId="9" fontId="35" fillId="0" borderId="0" xfId="33" applyNumberFormat="1" applyFont="1" applyFill="1" applyBorder="1" applyAlignment="1" applyProtection="1"/>
    <xf numFmtId="0" fontId="36" fillId="0" borderId="0" xfId="0" applyFont="1"/>
    <xf numFmtId="0" fontId="37" fillId="18" borderId="0" xfId="30" applyFont="1" applyFill="1" applyBorder="1" applyAlignment="1">
      <alignment horizontal="center"/>
    </xf>
    <xf numFmtId="9" fontId="37" fillId="18" borderId="0" xfId="30" applyNumberFormat="1" applyFont="1" applyFill="1" applyBorder="1" applyAlignment="1">
      <alignment horizontal="center"/>
    </xf>
    <xf numFmtId="9" fontId="37" fillId="24" borderId="0" xfId="30" applyNumberFormat="1" applyFont="1" applyFill="1" applyBorder="1" applyAlignment="1">
      <alignment horizontal="center"/>
    </xf>
    <xf numFmtId="0" fontId="38" fillId="0" borderId="0" xfId="30" applyFont="1" applyFill="1" applyBorder="1" applyAlignment="1">
      <alignment horizontal="center" wrapText="1"/>
    </xf>
    <xf numFmtId="9" fontId="33" fillId="0" borderId="0" xfId="0" applyNumberFormat="1" applyFont="1" applyFill="1" applyBorder="1"/>
    <xf numFmtId="9" fontId="33" fillId="24" borderId="0" xfId="0" applyNumberFormat="1" applyFont="1" applyFill="1" applyBorder="1"/>
    <xf numFmtId="0" fontId="39" fillId="25" borderId="0" xfId="0" applyFont="1" applyFill="1" applyAlignment="1">
      <alignment horizontal="center"/>
    </xf>
    <xf numFmtId="9" fontId="39" fillId="25" borderId="0" xfId="33" applyNumberFormat="1" applyFont="1" applyFill="1" applyBorder="1" applyAlignment="1" applyProtection="1"/>
    <xf numFmtId="9" fontId="39" fillId="24" borderId="0" xfId="33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69" fontId="19" fillId="0" borderId="0" xfId="0" applyNumberFormat="1" applyFont="1" applyProtection="1"/>
    <xf numFmtId="170" fontId="19" fillId="0" borderId="0" xfId="0" applyNumberFormat="1" applyFont="1" applyProtection="1"/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2" fillId="0" borderId="0" xfId="0" applyFont="1" applyProtection="1"/>
    <xf numFmtId="0" fontId="42" fillId="26" borderId="0" xfId="0" applyFont="1" applyFill="1" applyProtection="1"/>
    <xf numFmtId="168" fontId="19" fillId="26" borderId="0" xfId="0" applyNumberFormat="1" applyFont="1" applyFill="1" applyProtection="1"/>
    <xf numFmtId="5" fontId="19" fillId="26" borderId="0" xfId="0" applyNumberFormat="1" applyFont="1" applyFill="1" applyProtection="1"/>
    <xf numFmtId="168" fontId="26" fillId="27" borderId="0" xfId="0" applyNumberFormat="1" applyFont="1" applyFill="1" applyProtection="1"/>
    <xf numFmtId="0" fontId="19" fillId="27" borderId="0" xfId="0" applyFont="1" applyFill="1" applyProtection="1"/>
    <xf numFmtId="170" fontId="26" fillId="27" borderId="0" xfId="0" applyNumberFormat="1" applyFont="1" applyFill="1" applyProtection="1"/>
    <xf numFmtId="169" fontId="26" fillId="27" borderId="0" xfId="0" applyNumberFormat="1" applyFont="1" applyFill="1" applyProtection="1"/>
    <xf numFmtId="0" fontId="26" fillId="27" borderId="0" xfId="0" applyFont="1" applyFill="1" applyProtection="1"/>
    <xf numFmtId="0" fontId="19" fillId="28" borderId="0" xfId="0" applyFont="1" applyFill="1" applyProtection="1"/>
    <xf numFmtId="0" fontId="42" fillId="28" borderId="0" xfId="0" applyFont="1" applyFill="1" applyProtection="1"/>
    <xf numFmtId="168" fontId="19" fillId="28" borderId="0" xfId="0" applyNumberFormat="1" applyFont="1" applyFill="1" applyProtection="1"/>
    <xf numFmtId="5" fontId="19" fillId="28" borderId="0" xfId="0" applyNumberFormat="1" applyFont="1" applyFill="1" applyProtection="1"/>
    <xf numFmtId="5" fontId="19" fillId="26" borderId="14" xfId="0" applyNumberFormat="1" applyFont="1" applyFill="1" applyBorder="1" applyProtection="1"/>
    <xf numFmtId="5" fontId="19" fillId="29" borderId="0" xfId="0" applyNumberFormat="1" applyFont="1" applyFill="1" applyProtection="1"/>
    <xf numFmtId="0" fontId="26" fillId="0" borderId="0" xfId="0" applyFont="1" applyFill="1" applyProtection="1"/>
    <xf numFmtId="164" fontId="43" fillId="30" borderId="0" xfId="0" applyNumberFormat="1" applyFont="1" applyFill="1" applyProtection="1"/>
    <xf numFmtId="0" fontId="41" fillId="30" borderId="0" xfId="0" applyFont="1" applyFill="1" applyProtection="1"/>
    <xf numFmtId="0" fontId="41" fillId="30" borderId="0" xfId="0" applyFont="1" applyFill="1" applyAlignment="1" applyProtection="1">
      <alignment horizontal="right"/>
    </xf>
    <xf numFmtId="4" fontId="44" fillId="30" borderId="0" xfId="0" applyNumberFormat="1" applyFont="1" applyFill="1" applyProtection="1"/>
    <xf numFmtId="0" fontId="41" fillId="31" borderId="0" xfId="0" applyFont="1" applyFill="1" applyProtection="1"/>
    <xf numFmtId="0" fontId="41" fillId="31" borderId="0" xfId="0" applyFont="1" applyFill="1" applyAlignment="1" applyProtection="1">
      <alignment horizontal="right"/>
    </xf>
    <xf numFmtId="4" fontId="44" fillId="31" borderId="0" xfId="0" applyNumberFormat="1" applyFont="1" applyFill="1" applyProtection="1"/>
    <xf numFmtId="164" fontId="43" fillId="32" borderId="0" xfId="0" applyNumberFormat="1" applyFont="1" applyFill="1" applyProtection="1"/>
    <xf numFmtId="0" fontId="41" fillId="32" borderId="0" xfId="0" applyFont="1" applyFill="1" applyProtection="1"/>
    <xf numFmtId="0" fontId="41" fillId="32" borderId="0" xfId="0" applyFont="1" applyFill="1" applyAlignment="1" applyProtection="1">
      <alignment horizontal="right"/>
    </xf>
    <xf numFmtId="4" fontId="44" fillId="32" borderId="0" xfId="0" applyNumberFormat="1" applyFont="1" applyFill="1" applyProtection="1"/>
    <xf numFmtId="164" fontId="45" fillId="31" borderId="0" xfId="0" applyNumberFormat="1" applyFont="1" applyFill="1" applyAlignment="1" applyProtection="1">
      <alignment horizontal="center" wrapText="1"/>
    </xf>
    <xf numFmtId="0" fontId="45" fillId="31" borderId="0" xfId="0" applyFont="1" applyFill="1" applyProtection="1"/>
    <xf numFmtId="3" fontId="45" fillId="31" borderId="0" xfId="0" applyNumberFormat="1" applyFont="1" applyFill="1" applyProtection="1"/>
    <xf numFmtId="164" fontId="46" fillId="31" borderId="0" xfId="0" applyNumberFormat="1" applyFont="1" applyFill="1" applyProtection="1"/>
    <xf numFmtId="0" fontId="46" fillId="31" borderId="0" xfId="0" applyFont="1" applyFill="1" applyAlignment="1" applyProtection="1">
      <alignment horizontal="center"/>
    </xf>
    <xf numFmtId="3" fontId="41" fillId="31" borderId="0" xfId="0" applyNumberFormat="1" applyFont="1" applyFill="1" applyProtection="1"/>
    <xf numFmtId="3" fontId="46" fillId="31" borderId="0" xfId="0" applyNumberFormat="1" applyFont="1" applyFill="1" applyAlignment="1" applyProtection="1"/>
    <xf numFmtId="164" fontId="41" fillId="31" borderId="0" xfId="0" applyNumberFormat="1" applyFont="1" applyFill="1" applyProtection="1"/>
    <xf numFmtId="0" fontId="19" fillId="0" borderId="0" xfId="0" applyFont="1" applyFill="1" applyProtection="1"/>
    <xf numFmtId="4" fontId="47" fillId="0" borderId="0" xfId="0" applyNumberFormat="1" applyFont="1" applyAlignment="1">
      <alignment vertical="center"/>
    </xf>
    <xf numFmtId="0" fontId="20" fillId="0" borderId="12" xfId="0" applyFont="1" applyBorder="1" applyAlignment="1" applyProtection="1">
      <alignment horizontal="center"/>
    </xf>
    <xf numFmtId="0" fontId="22" fillId="0" borderId="13" xfId="0" applyFont="1" applyBorder="1" applyAlignment="1" applyProtection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47</xdr:row>
      <xdr:rowOff>38100</xdr:rowOff>
    </xdr:from>
    <xdr:to>
      <xdr:col>7</xdr:col>
      <xdr:colOff>676275</xdr:colOff>
      <xdr:row>49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5"/>
  <sheetViews>
    <sheetView tabSelected="1" workbookViewId="0">
      <selection activeCell="H5" sqref="H5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9.28515625" style="1" customWidth="1"/>
    <col min="4" max="4" width="19" style="1" customWidth="1"/>
    <col min="5" max="5" width="24" style="1" customWidth="1"/>
    <col min="6" max="6" width="27.140625" style="1" customWidth="1"/>
    <col min="7" max="7" width="22.140625" style="1" customWidth="1"/>
    <col min="8" max="8" width="22.5703125" style="1" customWidth="1"/>
    <col min="9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90" t="s">
        <v>163</v>
      </c>
      <c r="B1" s="90"/>
      <c r="C1" s="90"/>
      <c r="D1" s="90"/>
      <c r="E1" s="90"/>
      <c r="F1" s="90"/>
      <c r="G1" s="90"/>
      <c r="H1" s="90"/>
      <c r="I1" s="47"/>
      <c r="IW1"/>
    </row>
    <row r="2" spans="1:257" s="3" customFormat="1" ht="18" customHeight="1">
      <c r="A2" s="91" t="s">
        <v>148</v>
      </c>
      <c r="B2" s="91"/>
      <c r="C2" s="91"/>
      <c r="D2" s="91"/>
      <c r="E2" s="91"/>
      <c r="F2" s="91"/>
      <c r="G2" s="91"/>
      <c r="H2" s="91"/>
      <c r="I2" s="48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164</v>
      </c>
      <c r="H5" s="89"/>
      <c r="I5" s="5"/>
    </row>
    <row r="6" spans="1:257" ht="18" customHeight="1">
      <c r="G6" s="6" t="s">
        <v>2</v>
      </c>
      <c r="H6" s="8" t="s">
        <v>92</v>
      </c>
      <c r="I6" s="5"/>
    </row>
    <row r="7" spans="1:257" ht="18" customHeight="1">
      <c r="G7" s="6" t="s">
        <v>152</v>
      </c>
      <c r="H7" s="9">
        <v>0.7</v>
      </c>
      <c r="I7" s="9"/>
    </row>
    <row r="8" spans="1:257" ht="18" customHeight="1">
      <c r="B8" s="10"/>
      <c r="C8" s="11"/>
      <c r="G8" s="10"/>
      <c r="H8" s="12"/>
      <c r="I8" s="12"/>
    </row>
    <row r="9" spans="1:257">
      <c r="A9" s="13" t="s">
        <v>4</v>
      </c>
    </row>
    <row r="11" spans="1:257" ht="26.25" customHeight="1">
      <c r="D11" s="14" t="s">
        <v>5</v>
      </c>
      <c r="E11" s="14" t="s">
        <v>6</v>
      </c>
      <c r="F11" s="15" t="s">
        <v>7</v>
      </c>
      <c r="G11" s="14" t="s">
        <v>8</v>
      </c>
      <c r="H11" s="14" t="s">
        <v>9</v>
      </c>
      <c r="I11" s="14"/>
    </row>
    <row r="12" spans="1:257">
      <c r="A12" s="16"/>
      <c r="B12" s="1" t="s">
        <v>10</v>
      </c>
      <c r="D12" s="17">
        <v>0</v>
      </c>
      <c r="E12" s="17">
        <v>100000</v>
      </c>
      <c r="F12" s="18" t="s">
        <v>11</v>
      </c>
      <c r="G12" s="10" t="s">
        <v>12</v>
      </c>
      <c r="H12" s="19">
        <v>200</v>
      </c>
      <c r="I12" s="19"/>
    </row>
    <row r="13" spans="1:257">
      <c r="A13" s="16"/>
      <c r="B13" s="1" t="s">
        <v>13</v>
      </c>
      <c r="D13" s="17">
        <v>100000</v>
      </c>
      <c r="E13" s="17">
        <v>250000</v>
      </c>
      <c r="F13" s="20">
        <f t="shared" ref="F13:F19" si="0">IF($H$5&lt;D13,0,IF($H$5&gt;E13,E13-D13,$H$5-D13))</f>
        <v>0</v>
      </c>
      <c r="G13" s="21">
        <v>1.4999999999999999E-4</v>
      </c>
      <c r="H13" s="22">
        <f t="shared" ref="H13:H19" si="1">ROUND(F13*G13,5)</f>
        <v>0</v>
      </c>
      <c r="I13" s="22"/>
    </row>
    <row r="14" spans="1:257">
      <c r="A14" s="16"/>
      <c r="B14" s="1" t="s">
        <v>14</v>
      </c>
      <c r="D14" s="17">
        <v>250000</v>
      </c>
      <c r="E14" s="17">
        <v>500000</v>
      </c>
      <c r="F14" s="20">
        <f t="shared" si="0"/>
        <v>0</v>
      </c>
      <c r="G14" s="21">
        <v>1.2999999999999999E-4</v>
      </c>
      <c r="H14" s="22">
        <f t="shared" si="1"/>
        <v>0</v>
      </c>
      <c r="I14" s="22"/>
    </row>
    <row r="15" spans="1:257">
      <c r="A15" s="16"/>
      <c r="B15" s="1" t="s">
        <v>15</v>
      </c>
      <c r="D15" s="17">
        <v>500000</v>
      </c>
      <c r="E15" s="17">
        <v>1000000</v>
      </c>
      <c r="F15" s="20">
        <f t="shared" si="0"/>
        <v>0</v>
      </c>
      <c r="G15" s="21">
        <v>1E-4</v>
      </c>
      <c r="H15" s="22">
        <f t="shared" si="1"/>
        <v>0</v>
      </c>
      <c r="I15" s="22"/>
    </row>
    <row r="16" spans="1:257">
      <c r="A16" s="16"/>
      <c r="B16" s="1" t="s">
        <v>16</v>
      </c>
      <c r="D16" s="17">
        <v>1000000</v>
      </c>
      <c r="E16" s="17">
        <v>10000000</v>
      </c>
      <c r="F16" s="20">
        <f t="shared" si="0"/>
        <v>0</v>
      </c>
      <c r="G16" s="21">
        <v>9.0000000000000006E-5</v>
      </c>
      <c r="H16" s="22">
        <f t="shared" si="1"/>
        <v>0</v>
      </c>
      <c r="I16" s="22"/>
    </row>
    <row r="17" spans="1:11">
      <c r="A17" s="16"/>
      <c r="B17" s="1" t="s">
        <v>17</v>
      </c>
      <c r="D17" s="17">
        <v>10000000</v>
      </c>
      <c r="E17" s="17">
        <v>35000000</v>
      </c>
      <c r="F17" s="20">
        <f t="shared" si="0"/>
        <v>0</v>
      </c>
      <c r="G17" s="21">
        <v>5.0000000000000002E-5</v>
      </c>
      <c r="H17" s="22">
        <f t="shared" si="1"/>
        <v>0</v>
      </c>
      <c r="I17" s="22"/>
    </row>
    <row r="18" spans="1:11">
      <c r="A18" s="16"/>
      <c r="B18" s="1" t="s">
        <v>18</v>
      </c>
      <c r="D18" s="17">
        <v>35000000</v>
      </c>
      <c r="E18" s="17">
        <v>50000000</v>
      </c>
      <c r="F18" s="20">
        <f t="shared" si="0"/>
        <v>0</v>
      </c>
      <c r="G18" s="21">
        <v>3.0000000000000001E-5</v>
      </c>
      <c r="H18" s="22">
        <f>ROUND(F18*G18,5)</f>
        <v>0</v>
      </c>
      <c r="I18" s="22"/>
    </row>
    <row r="19" spans="1:11">
      <c r="A19" s="16"/>
      <c r="B19" s="1" t="s">
        <v>19</v>
      </c>
      <c r="D19" s="17">
        <v>50000000</v>
      </c>
      <c r="E19" s="23" t="s">
        <v>20</v>
      </c>
      <c r="F19" s="20">
        <f t="shared" si="0"/>
        <v>0</v>
      </c>
      <c r="G19" s="21">
        <v>1.0000000000000001E-5</v>
      </c>
      <c r="H19" s="24">
        <f t="shared" si="1"/>
        <v>0</v>
      </c>
      <c r="I19" s="31"/>
    </row>
    <row r="20" spans="1:11">
      <c r="F20" s="25"/>
      <c r="G20" s="25"/>
      <c r="H20" s="22">
        <f>IF(SUM(H12:H19)&gt;40000,40000,SUM(H12:H19))</f>
        <v>200</v>
      </c>
      <c r="I20" s="26" t="s">
        <v>21</v>
      </c>
    </row>
    <row r="21" spans="1:11">
      <c r="F21" s="25"/>
      <c r="G21" s="25"/>
      <c r="H21" s="20"/>
      <c r="I21" s="20"/>
    </row>
    <row r="22" spans="1:11">
      <c r="A22" s="27" t="s">
        <v>22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1">
      <c r="A23" s="25"/>
    </row>
    <row r="24" spans="1:11">
      <c r="A24" s="16"/>
      <c r="B24" s="25" t="s">
        <v>23</v>
      </c>
      <c r="F24" s="22">
        <f>ROUND(H20,5)</f>
        <v>200</v>
      </c>
      <c r="I24" s="50"/>
      <c r="J24" s="22"/>
      <c r="K24" s="49"/>
    </row>
    <row r="25" spans="1:11">
      <c r="A25" s="16"/>
      <c r="B25" s="25" t="s">
        <v>24</v>
      </c>
      <c r="F25" s="22">
        <f>ROUND($H$7*F24,5)</f>
        <v>140</v>
      </c>
      <c r="G25" s="25"/>
      <c r="I25" s="50"/>
      <c r="J25" s="22"/>
      <c r="K25" s="49"/>
    </row>
    <row r="26" spans="1:11">
      <c r="A26" s="16"/>
      <c r="B26" s="25" t="s">
        <v>25</v>
      </c>
      <c r="F26" s="22">
        <f>ROUND(SUM(F24:F25),5)</f>
        <v>340</v>
      </c>
      <c r="G26" s="25"/>
      <c r="I26" s="50"/>
      <c r="J26" s="22"/>
      <c r="K26" s="49"/>
    </row>
    <row r="27" spans="1:11">
      <c r="A27" s="16"/>
      <c r="B27" s="25" t="s">
        <v>150</v>
      </c>
      <c r="F27" s="22">
        <f>F26-(F26*0.5)</f>
        <v>170</v>
      </c>
      <c r="G27" s="25"/>
      <c r="I27" s="50"/>
      <c r="J27" s="22"/>
      <c r="K27" s="49"/>
    </row>
    <row r="28" spans="1:11">
      <c r="B28" s="1" t="s">
        <v>26</v>
      </c>
      <c r="F28" s="19">
        <f>ROUND(F27,2)</f>
        <v>170</v>
      </c>
      <c r="I28" s="50"/>
      <c r="J28" s="19"/>
      <c r="K28" s="49"/>
    </row>
    <row r="29" spans="1:11">
      <c r="B29" s="1" t="s">
        <v>27</v>
      </c>
      <c r="F29" s="57">
        <f>ROUND(F28,0)</f>
        <v>170</v>
      </c>
      <c r="H29" s="58"/>
      <c r="I29" s="59"/>
      <c r="J29" s="57"/>
      <c r="K29" s="60"/>
    </row>
    <row r="32" spans="1:11">
      <c r="C32" s="54" t="s">
        <v>153</v>
      </c>
      <c r="D32" s="55">
        <f>F29</f>
        <v>170</v>
      </c>
      <c r="E32" s="54" t="s">
        <v>165</v>
      </c>
      <c r="F32" s="66"/>
      <c r="G32" s="54" t="s">
        <v>154</v>
      </c>
      <c r="H32" s="56">
        <f>D32-F32</f>
        <v>170</v>
      </c>
    </row>
    <row r="33" spans="1:10">
      <c r="C33" s="53"/>
      <c r="D33" s="30"/>
      <c r="E33" s="53"/>
      <c r="F33" s="67" t="s">
        <v>166</v>
      </c>
      <c r="G33" s="63"/>
      <c r="H33" s="62"/>
      <c r="I33" s="61"/>
    </row>
    <row r="34" spans="1:10">
      <c r="C34" s="61" t="s">
        <v>162</v>
      </c>
      <c r="D34" s="64"/>
      <c r="E34" s="53"/>
      <c r="F34" s="65"/>
      <c r="G34" s="63"/>
      <c r="H34" s="61"/>
      <c r="I34" s="61"/>
    </row>
    <row r="35" spans="1:10" ht="15.75">
      <c r="C35" s="69" t="s">
        <v>157</v>
      </c>
      <c r="D35" s="70"/>
      <c r="E35" s="70"/>
      <c r="F35" s="70"/>
      <c r="G35" s="71"/>
      <c r="H35" s="72"/>
      <c r="I35" s="61"/>
    </row>
    <row r="36" spans="1:10" ht="18.75">
      <c r="C36" s="80" t="s">
        <v>158</v>
      </c>
      <c r="D36" s="81"/>
      <c r="E36" s="80" t="s">
        <v>159</v>
      </c>
      <c r="F36" s="82"/>
      <c r="G36" s="80" t="s">
        <v>160</v>
      </c>
      <c r="H36" s="80" t="s">
        <v>161</v>
      </c>
      <c r="I36" s="61"/>
    </row>
    <row r="37" spans="1:10" ht="18">
      <c r="C37" s="83" t="s">
        <v>92</v>
      </c>
      <c r="D37" s="73"/>
      <c r="E37" s="84">
        <v>3850</v>
      </c>
      <c r="F37" s="85"/>
      <c r="G37" s="84">
        <v>2022</v>
      </c>
      <c r="H37" s="86">
        <f>H32</f>
        <v>170</v>
      </c>
      <c r="I37" s="61"/>
    </row>
    <row r="38" spans="1:10" ht="14.25">
      <c r="C38" s="87"/>
      <c r="D38" s="73"/>
      <c r="E38" s="73"/>
      <c r="F38" s="85"/>
      <c r="G38" s="74"/>
      <c r="H38" s="75"/>
      <c r="I38" s="61"/>
    </row>
    <row r="39" spans="1:10">
      <c r="C39" s="53"/>
      <c r="D39" s="30"/>
      <c r="E39" s="53"/>
      <c r="F39" s="65"/>
      <c r="G39" s="63"/>
      <c r="H39" s="61"/>
      <c r="I39" s="61"/>
    </row>
    <row r="40" spans="1:10">
      <c r="C40" s="53"/>
      <c r="D40" s="30"/>
      <c r="E40" s="53"/>
      <c r="F40" s="65"/>
      <c r="G40" s="63"/>
      <c r="H40" s="61"/>
      <c r="I40" s="61"/>
    </row>
    <row r="41" spans="1:10">
      <c r="C41" s="53"/>
      <c r="D41" s="30"/>
      <c r="E41" s="53"/>
      <c r="F41" s="65"/>
      <c r="G41" s="63"/>
      <c r="H41" s="61"/>
      <c r="I41" s="61"/>
    </row>
    <row r="42" spans="1:10">
      <c r="C42" s="53"/>
      <c r="D42" s="30"/>
      <c r="E42" s="53"/>
      <c r="F42" s="65"/>
      <c r="G42" s="63"/>
      <c r="H42" s="61"/>
      <c r="I42" s="61"/>
    </row>
    <row r="43" spans="1:10">
      <c r="C43" s="53"/>
      <c r="D43" s="30"/>
      <c r="E43" s="53"/>
      <c r="F43" s="65"/>
      <c r="G43" s="63"/>
      <c r="H43" s="61"/>
      <c r="I43" s="61"/>
    </row>
    <row r="44" spans="1:10">
      <c r="A44" s="27" t="s">
        <v>156</v>
      </c>
      <c r="B44" s="28"/>
      <c r="C44" s="28"/>
      <c r="D44" s="28"/>
      <c r="E44" s="28"/>
      <c r="F44" s="28"/>
      <c r="G44" s="28"/>
      <c r="H44" s="28"/>
      <c r="I44" s="28"/>
      <c r="J44" s="28"/>
    </row>
    <row r="46" spans="1:10" ht="18" customHeight="1">
      <c r="G46" s="6" t="s">
        <v>167</v>
      </c>
      <c r="H46" s="8">
        <v>1</v>
      </c>
    </row>
    <row r="48" spans="1:10">
      <c r="A48" s="16"/>
      <c r="B48" s="25" t="s">
        <v>23</v>
      </c>
      <c r="F48" s="22">
        <f>ROUND(H20,5)</f>
        <v>200</v>
      </c>
    </row>
    <row r="49" spans="1:10">
      <c r="A49" s="16"/>
      <c r="B49" s="25" t="s">
        <v>29</v>
      </c>
      <c r="F49" s="22">
        <f>ROUND(IF(F48*20%&gt;200,200,F48*20%),5)</f>
        <v>40</v>
      </c>
    </row>
    <row r="50" spans="1:10">
      <c r="B50" s="25" t="s">
        <v>30</v>
      </c>
      <c r="F50" s="22">
        <f>F49*H46</f>
        <v>40</v>
      </c>
    </row>
    <row r="51" spans="1:10">
      <c r="B51" s="25" t="s">
        <v>31</v>
      </c>
      <c r="F51" s="22">
        <f>SUM(F48+F50)</f>
        <v>240</v>
      </c>
    </row>
    <row r="52" spans="1:10">
      <c r="B52" s="25" t="s">
        <v>32</v>
      </c>
      <c r="F52" s="22">
        <f>F51*$H$7</f>
        <v>168</v>
      </c>
    </row>
    <row r="53" spans="1:10">
      <c r="A53" s="16"/>
      <c r="B53" s="25" t="s">
        <v>33</v>
      </c>
      <c r="F53" s="22">
        <f>ROUND(SUM(F51+F52),5)</f>
        <v>408</v>
      </c>
      <c r="G53" s="25"/>
    </row>
    <row r="54" spans="1:10">
      <c r="A54" s="16"/>
      <c r="B54" s="25" t="s">
        <v>151</v>
      </c>
      <c r="F54" s="22">
        <f>ROUND(F53-(F53*0.5),5)</f>
        <v>204</v>
      </c>
      <c r="G54" s="25"/>
    </row>
    <row r="55" spans="1:10">
      <c r="B55" s="1" t="s">
        <v>26</v>
      </c>
      <c r="F55" s="19">
        <f>ROUND(F54,2)</f>
        <v>204</v>
      </c>
      <c r="J55" s="29"/>
    </row>
    <row r="56" spans="1:10">
      <c r="B56" s="1" t="s">
        <v>34</v>
      </c>
      <c r="F56" s="57">
        <f>ROUND(F55,0)</f>
        <v>204</v>
      </c>
      <c r="G56" s="61" t="s">
        <v>28</v>
      </c>
      <c r="H56" s="58"/>
      <c r="I56" s="58"/>
      <c r="J56" s="29"/>
    </row>
    <row r="57" spans="1:10">
      <c r="F57" s="30"/>
    </row>
    <row r="58" spans="1:10">
      <c r="F58" s="30"/>
    </row>
    <row r="59" spans="1:10">
      <c r="C59" s="54" t="s">
        <v>153</v>
      </c>
      <c r="D59" s="55">
        <f>F56</f>
        <v>204</v>
      </c>
      <c r="E59" s="54" t="s">
        <v>165</v>
      </c>
      <c r="F59" s="66"/>
      <c r="G59" s="54" t="s">
        <v>154</v>
      </c>
      <c r="H59" s="56">
        <f>D59-F59</f>
        <v>204</v>
      </c>
      <c r="J59" s="62"/>
    </row>
    <row r="60" spans="1:10">
      <c r="C60" s="63"/>
      <c r="D60" s="64"/>
      <c r="E60" s="63"/>
      <c r="F60" s="67" t="s">
        <v>155</v>
      </c>
      <c r="G60" s="63"/>
      <c r="H60" s="62"/>
      <c r="I60" s="61"/>
      <c r="J60" s="62"/>
    </row>
    <row r="61" spans="1:10">
      <c r="C61" s="68" t="s">
        <v>162</v>
      </c>
      <c r="D61" s="88"/>
      <c r="F61" s="30"/>
    </row>
    <row r="62" spans="1:10" ht="15.75">
      <c r="C62" s="76" t="s">
        <v>157</v>
      </c>
      <c r="D62" s="77"/>
      <c r="E62" s="77"/>
      <c r="F62" s="77"/>
      <c r="G62" s="78"/>
      <c r="H62" s="79"/>
    </row>
    <row r="63" spans="1:10" ht="18.75">
      <c r="C63" s="80" t="s">
        <v>158</v>
      </c>
      <c r="D63" s="81"/>
      <c r="E63" s="80" t="s">
        <v>159</v>
      </c>
      <c r="F63" s="82"/>
      <c r="G63" s="80" t="s">
        <v>160</v>
      </c>
      <c r="H63" s="80" t="s">
        <v>161</v>
      </c>
    </row>
    <row r="64" spans="1:10" ht="18">
      <c r="C64" s="83" t="s">
        <v>92</v>
      </c>
      <c r="D64" s="73"/>
      <c r="E64" s="84">
        <v>3850</v>
      </c>
      <c r="F64" s="85"/>
      <c r="G64" s="84">
        <v>2022</v>
      </c>
      <c r="H64" s="86">
        <f>H59</f>
        <v>204</v>
      </c>
    </row>
    <row r="65" spans="3:8" ht="14.25">
      <c r="C65" s="87"/>
      <c r="D65" s="73"/>
      <c r="E65" s="73"/>
      <c r="F65" s="85"/>
      <c r="G65" s="74"/>
      <c r="H65" s="75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workbookViewId="0"/>
  </sheetViews>
  <sheetFormatPr defaultRowHeight="15"/>
  <cols>
    <col min="1" max="1" width="16.5703125" style="32" customWidth="1"/>
    <col min="2" max="2" width="16.5703125" style="33" customWidth="1"/>
    <col min="3" max="3" width="7.5703125" style="33" customWidth="1"/>
    <col min="4" max="4" width="16.5703125" style="33" customWidth="1"/>
    <col min="5" max="5" width="16.5703125" customWidth="1"/>
    <col min="6" max="6" width="15.85546875" customWidth="1"/>
    <col min="7" max="7" width="12.7109375" style="52" bestFit="1" customWidth="1"/>
    <col min="8" max="8" width="14.7109375" style="52" bestFit="1" customWidth="1"/>
    <col min="9" max="9" width="11.85546875" style="52" bestFit="1" customWidth="1"/>
    <col min="10" max="10" width="13.28515625" style="52" bestFit="1" customWidth="1"/>
  </cols>
  <sheetData>
    <row r="2" spans="1:10" s="36" customFormat="1" ht="18">
      <c r="A2" s="34" t="s">
        <v>37</v>
      </c>
      <c r="B2" s="35"/>
      <c r="C2" s="35"/>
      <c r="D2" s="35"/>
      <c r="G2" s="51"/>
      <c r="H2" s="51"/>
      <c r="I2" s="51"/>
      <c r="J2" s="51"/>
    </row>
    <row r="4" spans="1:10">
      <c r="A4" s="37" t="s">
        <v>38</v>
      </c>
      <c r="B4" s="38" t="s">
        <v>39</v>
      </c>
      <c r="C4" s="39"/>
      <c r="D4" s="37" t="s">
        <v>38</v>
      </c>
      <c r="E4" s="38" t="s">
        <v>40</v>
      </c>
    </row>
    <row r="5" spans="1:10">
      <c r="A5" s="52" t="s">
        <v>42</v>
      </c>
      <c r="B5" s="41">
        <v>0.7</v>
      </c>
      <c r="C5" s="42"/>
      <c r="D5" s="40" t="s">
        <v>42</v>
      </c>
      <c r="E5" s="41">
        <v>0.7</v>
      </c>
    </row>
    <row r="6" spans="1:10">
      <c r="A6" s="52" t="s">
        <v>41</v>
      </c>
      <c r="B6" s="41">
        <v>0.2</v>
      </c>
      <c r="C6" s="42"/>
      <c r="D6" s="40" t="s">
        <v>41</v>
      </c>
      <c r="E6" s="41">
        <v>0.2</v>
      </c>
    </row>
    <row r="7" spans="1:10">
      <c r="A7" s="52" t="s">
        <v>43</v>
      </c>
      <c r="B7" s="41">
        <v>0.2</v>
      </c>
      <c r="C7" s="42"/>
      <c r="D7" s="40" t="s">
        <v>43</v>
      </c>
      <c r="E7" s="41">
        <v>0.2</v>
      </c>
    </row>
    <row r="8" spans="1:10">
      <c r="A8" s="52" t="s">
        <v>44</v>
      </c>
      <c r="B8" s="41">
        <v>0.2</v>
      </c>
      <c r="C8" s="42"/>
      <c r="D8" s="40" t="s">
        <v>44</v>
      </c>
      <c r="E8" s="41">
        <v>0.2</v>
      </c>
    </row>
    <row r="9" spans="1:10">
      <c r="A9" s="52" t="s">
        <v>45</v>
      </c>
      <c r="B9" s="41">
        <v>0.2</v>
      </c>
      <c r="C9" s="42"/>
      <c r="D9" s="40" t="s">
        <v>45</v>
      </c>
      <c r="E9" s="41">
        <v>0.2</v>
      </c>
    </row>
    <row r="10" spans="1:10">
      <c r="A10" s="52" t="s">
        <v>46</v>
      </c>
      <c r="B10" s="41">
        <v>0.2</v>
      </c>
      <c r="C10" s="42"/>
      <c r="D10" s="40" t="s">
        <v>46</v>
      </c>
      <c r="E10" s="41">
        <v>0.2</v>
      </c>
    </row>
    <row r="11" spans="1:10">
      <c r="A11" s="52" t="s">
        <v>47</v>
      </c>
      <c r="B11" s="41">
        <v>0.2</v>
      </c>
      <c r="C11" s="42"/>
      <c r="D11" s="40" t="s">
        <v>47</v>
      </c>
      <c r="E11" s="41">
        <v>0.2</v>
      </c>
    </row>
    <row r="12" spans="1:10">
      <c r="A12" s="52" t="s">
        <v>48</v>
      </c>
      <c r="B12" s="41">
        <v>0.2</v>
      </c>
      <c r="C12" s="42"/>
      <c r="D12" s="40" t="s">
        <v>48</v>
      </c>
      <c r="E12" s="41">
        <v>0.2</v>
      </c>
    </row>
    <row r="13" spans="1:10">
      <c r="A13" s="52" t="s">
        <v>49</v>
      </c>
      <c r="B13" s="41">
        <v>0.2</v>
      </c>
      <c r="C13" s="42"/>
      <c r="D13" s="40" t="s">
        <v>49</v>
      </c>
      <c r="E13" s="41">
        <v>0.2</v>
      </c>
    </row>
    <row r="14" spans="1:10">
      <c r="A14" s="52" t="s">
        <v>50</v>
      </c>
      <c r="B14" s="41">
        <v>0.2</v>
      </c>
      <c r="C14" s="42"/>
      <c r="D14" s="40" t="s">
        <v>50</v>
      </c>
      <c r="E14" s="41">
        <v>0.2</v>
      </c>
    </row>
    <row r="15" spans="1:10">
      <c r="A15" s="52" t="s">
        <v>51</v>
      </c>
      <c r="B15" s="41">
        <v>0.2</v>
      </c>
      <c r="C15" s="42"/>
      <c r="D15" s="40" t="s">
        <v>51</v>
      </c>
      <c r="E15" s="41">
        <v>0.2</v>
      </c>
    </row>
    <row r="16" spans="1:10">
      <c r="A16" s="52" t="s">
        <v>52</v>
      </c>
      <c r="B16" s="41">
        <v>0.2</v>
      </c>
      <c r="C16" s="42"/>
      <c r="D16" s="40" t="s">
        <v>52</v>
      </c>
      <c r="E16" s="41">
        <v>0.2</v>
      </c>
    </row>
    <row r="17" spans="1:5">
      <c r="A17" s="52" t="s">
        <v>53</v>
      </c>
      <c r="B17" s="41">
        <v>0.2</v>
      </c>
      <c r="C17" s="42"/>
      <c r="D17" s="40" t="s">
        <v>53</v>
      </c>
      <c r="E17" s="41">
        <v>0.2</v>
      </c>
    </row>
    <row r="18" spans="1:5">
      <c r="A18" s="52" t="s">
        <v>54</v>
      </c>
      <c r="B18" s="41">
        <v>0.2</v>
      </c>
      <c r="C18" s="42"/>
      <c r="D18" s="40" t="s">
        <v>54</v>
      </c>
      <c r="E18" s="41">
        <v>0.2</v>
      </c>
    </row>
    <row r="19" spans="1:5">
      <c r="A19" s="52" t="s">
        <v>55</v>
      </c>
      <c r="B19" s="41">
        <v>0.2</v>
      </c>
      <c r="C19" s="42"/>
      <c r="D19" s="40" t="s">
        <v>55</v>
      </c>
      <c r="E19" s="41">
        <v>0.2</v>
      </c>
    </row>
    <row r="20" spans="1:5">
      <c r="A20" s="52" t="s">
        <v>56</v>
      </c>
      <c r="B20" s="41">
        <v>0.2</v>
      </c>
      <c r="C20" s="42"/>
      <c r="D20" s="40" t="s">
        <v>56</v>
      </c>
      <c r="E20" s="41">
        <v>0.2</v>
      </c>
    </row>
    <row r="21" spans="1:5">
      <c r="A21" s="52" t="s">
        <v>57</v>
      </c>
      <c r="B21" s="41">
        <v>0.2</v>
      </c>
      <c r="C21" s="42"/>
      <c r="D21" s="40" t="s">
        <v>57</v>
      </c>
      <c r="E21" s="41">
        <v>0.2</v>
      </c>
    </row>
    <row r="22" spans="1:5">
      <c r="A22" s="52" t="s">
        <v>58</v>
      </c>
      <c r="B22" s="41">
        <v>0.2</v>
      </c>
      <c r="C22" s="42"/>
      <c r="D22" s="40" t="s">
        <v>58</v>
      </c>
      <c r="E22" s="41">
        <v>0.2</v>
      </c>
    </row>
    <row r="23" spans="1:5">
      <c r="A23" s="52" t="s">
        <v>59</v>
      </c>
      <c r="B23" s="41">
        <v>0.2</v>
      </c>
      <c r="C23" s="42"/>
      <c r="D23" s="40" t="s">
        <v>59</v>
      </c>
      <c r="E23" s="41">
        <v>0.2</v>
      </c>
    </row>
    <row r="24" spans="1:5">
      <c r="A24" s="52" t="s">
        <v>60</v>
      </c>
      <c r="B24" s="41">
        <v>0.2</v>
      </c>
      <c r="C24" s="42"/>
      <c r="D24" s="40" t="s">
        <v>60</v>
      </c>
      <c r="E24" s="41">
        <v>0.2</v>
      </c>
    </row>
    <row r="25" spans="1:5">
      <c r="A25" s="52" t="s">
        <v>61</v>
      </c>
      <c r="B25" s="41">
        <v>0.2</v>
      </c>
      <c r="C25" s="42"/>
      <c r="D25" s="40" t="s">
        <v>61</v>
      </c>
      <c r="E25" s="41">
        <v>0.2</v>
      </c>
    </row>
    <row r="26" spans="1:5">
      <c r="A26" s="52" t="s">
        <v>62</v>
      </c>
      <c r="B26" s="41">
        <v>0.2</v>
      </c>
      <c r="C26" s="42"/>
      <c r="D26" s="40" t="s">
        <v>62</v>
      </c>
      <c r="E26" s="41">
        <v>0.2</v>
      </c>
    </row>
    <row r="27" spans="1:5">
      <c r="A27" s="52" t="s">
        <v>63</v>
      </c>
      <c r="B27" s="41">
        <v>0.7</v>
      </c>
      <c r="C27" s="42"/>
      <c r="D27" s="40" t="s">
        <v>63</v>
      </c>
      <c r="E27" s="41">
        <v>0.7</v>
      </c>
    </row>
    <row r="28" spans="1:5">
      <c r="A28" s="52" t="s">
        <v>64</v>
      </c>
      <c r="B28" s="41">
        <v>0.2</v>
      </c>
      <c r="C28" s="42"/>
      <c r="D28" s="40" t="s">
        <v>64</v>
      </c>
      <c r="E28" s="41">
        <v>0.2</v>
      </c>
    </row>
    <row r="29" spans="1:5">
      <c r="A29" s="52" t="s">
        <v>65</v>
      </c>
      <c r="B29" s="41">
        <v>0.2</v>
      </c>
      <c r="C29" s="42"/>
      <c r="D29" s="40" t="s">
        <v>65</v>
      </c>
      <c r="E29" s="41">
        <v>0.2</v>
      </c>
    </row>
    <row r="30" spans="1:5">
      <c r="A30" s="52" t="s">
        <v>66</v>
      </c>
      <c r="B30" s="41">
        <v>0.2</v>
      </c>
      <c r="C30" s="42"/>
      <c r="D30" s="40" t="s">
        <v>66</v>
      </c>
      <c r="E30" s="41">
        <v>0.2</v>
      </c>
    </row>
    <row r="31" spans="1:5">
      <c r="A31" s="52" t="s">
        <v>67</v>
      </c>
      <c r="B31" s="41">
        <v>0.2</v>
      </c>
      <c r="C31" s="42"/>
      <c r="D31" s="40" t="s">
        <v>67</v>
      </c>
      <c r="E31" s="41">
        <v>0.2</v>
      </c>
    </row>
    <row r="32" spans="1:5">
      <c r="A32" s="52" t="s">
        <v>68</v>
      </c>
      <c r="B32" s="41">
        <v>0.7</v>
      </c>
      <c r="C32" s="42"/>
      <c r="D32" s="40" t="s">
        <v>68</v>
      </c>
      <c r="E32" s="41">
        <v>0.7</v>
      </c>
    </row>
    <row r="33" spans="1:5">
      <c r="A33" s="52" t="s">
        <v>69</v>
      </c>
      <c r="B33" s="41">
        <v>0.2</v>
      </c>
      <c r="C33" s="42"/>
      <c r="D33" s="40" t="s">
        <v>69</v>
      </c>
      <c r="E33" s="41">
        <v>0.2</v>
      </c>
    </row>
    <row r="34" spans="1:5">
      <c r="A34" s="52" t="s">
        <v>70</v>
      </c>
      <c r="B34" s="41">
        <v>0.7</v>
      </c>
      <c r="C34" s="42"/>
      <c r="D34" s="40" t="s">
        <v>70</v>
      </c>
      <c r="E34" s="41">
        <v>0.7</v>
      </c>
    </row>
    <row r="35" spans="1:5">
      <c r="A35" s="52" t="s">
        <v>71</v>
      </c>
      <c r="B35" s="41">
        <v>0.2</v>
      </c>
      <c r="C35" s="42"/>
      <c r="D35" s="40" t="s">
        <v>71</v>
      </c>
      <c r="E35" s="41">
        <v>0.2</v>
      </c>
    </row>
    <row r="36" spans="1:5">
      <c r="A36" s="52" t="s">
        <v>72</v>
      </c>
      <c r="B36" s="41">
        <v>0.2</v>
      </c>
      <c r="C36" s="42"/>
      <c r="D36" s="40" t="s">
        <v>72</v>
      </c>
      <c r="E36" s="41">
        <v>0.2</v>
      </c>
    </row>
    <row r="37" spans="1:5">
      <c r="A37" s="52" t="s">
        <v>73</v>
      </c>
      <c r="B37" s="41">
        <v>0.2</v>
      </c>
      <c r="C37" s="42"/>
      <c r="D37" s="40" t="s">
        <v>73</v>
      </c>
      <c r="E37" s="41">
        <v>0.2</v>
      </c>
    </row>
    <row r="38" spans="1:5">
      <c r="A38" s="52" t="s">
        <v>74</v>
      </c>
      <c r="B38" s="41">
        <v>0.2</v>
      </c>
      <c r="C38" s="42"/>
      <c r="D38" s="40" t="s">
        <v>74</v>
      </c>
      <c r="E38" s="41">
        <v>0.2</v>
      </c>
    </row>
    <row r="39" spans="1:5">
      <c r="A39" s="52" t="s">
        <v>75</v>
      </c>
      <c r="B39" s="41">
        <v>0.2</v>
      </c>
      <c r="C39" s="42"/>
      <c r="D39" s="40" t="s">
        <v>75</v>
      </c>
      <c r="E39" s="41">
        <v>0.2</v>
      </c>
    </row>
    <row r="40" spans="1:5">
      <c r="A40" s="52" t="s">
        <v>76</v>
      </c>
      <c r="B40" s="41">
        <v>0.2</v>
      </c>
      <c r="C40" s="42"/>
      <c r="D40" s="40" t="s">
        <v>76</v>
      </c>
      <c r="E40" s="41">
        <v>0.2</v>
      </c>
    </row>
    <row r="41" spans="1:5">
      <c r="A41" s="52" t="s">
        <v>77</v>
      </c>
      <c r="B41" s="41">
        <v>0.2</v>
      </c>
      <c r="C41" s="42"/>
      <c r="D41" s="40" t="s">
        <v>77</v>
      </c>
      <c r="E41" s="41">
        <v>0.2</v>
      </c>
    </row>
    <row r="42" spans="1:5">
      <c r="A42" s="52" t="s">
        <v>78</v>
      </c>
      <c r="B42" s="41">
        <v>0.2</v>
      </c>
      <c r="C42" s="42"/>
      <c r="D42" s="40" t="s">
        <v>78</v>
      </c>
      <c r="E42" s="41">
        <v>0.2</v>
      </c>
    </row>
    <row r="43" spans="1:5">
      <c r="A43" s="52" t="s">
        <v>79</v>
      </c>
      <c r="B43" s="41">
        <v>0.2</v>
      </c>
      <c r="C43" s="42"/>
      <c r="D43" s="40" t="s">
        <v>79</v>
      </c>
      <c r="E43" s="41">
        <v>0.2</v>
      </c>
    </row>
    <row r="44" spans="1:5">
      <c r="A44" s="52" t="s">
        <v>80</v>
      </c>
      <c r="B44" s="41">
        <v>0.2</v>
      </c>
      <c r="C44" s="42"/>
      <c r="D44" s="40" t="s">
        <v>80</v>
      </c>
      <c r="E44" s="41">
        <v>0.2</v>
      </c>
    </row>
    <row r="45" spans="1:5">
      <c r="A45" s="52" t="s">
        <v>82</v>
      </c>
      <c r="B45" s="41">
        <v>0.2</v>
      </c>
      <c r="C45" s="42"/>
      <c r="D45" s="40" t="s">
        <v>82</v>
      </c>
      <c r="E45" s="41">
        <v>0.2</v>
      </c>
    </row>
    <row r="46" spans="1:5">
      <c r="A46" s="52" t="s">
        <v>83</v>
      </c>
      <c r="B46" s="41">
        <v>0.2</v>
      </c>
      <c r="C46" s="42"/>
      <c r="D46" s="40" t="s">
        <v>83</v>
      </c>
      <c r="E46" s="41">
        <v>0.2</v>
      </c>
    </row>
    <row r="47" spans="1:5">
      <c r="A47" s="52" t="s">
        <v>81</v>
      </c>
      <c r="B47" s="41">
        <v>0.2</v>
      </c>
      <c r="C47" s="42"/>
      <c r="D47" s="40" t="s">
        <v>81</v>
      </c>
      <c r="E47" s="41">
        <v>0.2</v>
      </c>
    </row>
    <row r="48" spans="1:5">
      <c r="A48" s="52" t="s">
        <v>84</v>
      </c>
      <c r="B48" s="41">
        <v>0.2</v>
      </c>
      <c r="C48" s="42"/>
      <c r="D48" s="40" t="s">
        <v>84</v>
      </c>
      <c r="E48" s="41">
        <v>0.2</v>
      </c>
    </row>
    <row r="49" spans="1:5">
      <c r="A49" s="52" t="s">
        <v>85</v>
      </c>
      <c r="B49" s="41">
        <v>0.2</v>
      </c>
      <c r="C49" s="42"/>
      <c r="D49" s="40" t="s">
        <v>85</v>
      </c>
      <c r="E49" s="41">
        <v>0.2</v>
      </c>
    </row>
    <row r="50" spans="1:5">
      <c r="A50" s="52" t="s">
        <v>86</v>
      </c>
      <c r="B50" s="41">
        <v>0.2</v>
      </c>
      <c r="C50" s="42"/>
      <c r="D50" s="40" t="s">
        <v>86</v>
      </c>
      <c r="E50" s="41">
        <v>0.2</v>
      </c>
    </row>
    <row r="51" spans="1:5">
      <c r="A51" s="52" t="s">
        <v>87</v>
      </c>
      <c r="B51" s="41">
        <v>0.2</v>
      </c>
      <c r="C51" s="42"/>
      <c r="D51" s="40" t="s">
        <v>87</v>
      </c>
      <c r="E51" s="41">
        <v>0.2</v>
      </c>
    </row>
    <row r="52" spans="1:5">
      <c r="A52" s="52" t="s">
        <v>88</v>
      </c>
      <c r="B52" s="41">
        <v>0.2</v>
      </c>
      <c r="C52" s="42"/>
      <c r="D52" s="40" t="s">
        <v>88</v>
      </c>
      <c r="E52" s="41">
        <v>0.2</v>
      </c>
    </row>
    <row r="53" spans="1:5">
      <c r="A53" s="52" t="s">
        <v>89</v>
      </c>
      <c r="B53" s="41">
        <v>0.2</v>
      </c>
      <c r="C53" s="42"/>
      <c r="D53" s="40" t="s">
        <v>89</v>
      </c>
      <c r="E53" s="41">
        <v>0.2</v>
      </c>
    </row>
    <row r="54" spans="1:5">
      <c r="A54" s="52" t="s">
        <v>90</v>
      </c>
      <c r="B54" s="41">
        <v>0.2</v>
      </c>
      <c r="C54" s="42"/>
      <c r="D54" s="40" t="s">
        <v>90</v>
      </c>
      <c r="E54" s="41">
        <v>0.2</v>
      </c>
    </row>
    <row r="55" spans="1:5">
      <c r="A55" s="52" t="s">
        <v>91</v>
      </c>
      <c r="B55" s="41">
        <v>0.2</v>
      </c>
      <c r="C55" s="42"/>
      <c r="D55" s="40" t="s">
        <v>91</v>
      </c>
      <c r="E55" s="41">
        <v>0.2</v>
      </c>
    </row>
    <row r="56" spans="1:5">
      <c r="A56" s="52" t="s">
        <v>92</v>
      </c>
      <c r="B56" s="41">
        <v>0.7</v>
      </c>
      <c r="C56" s="42"/>
      <c r="D56" s="40" t="s">
        <v>92</v>
      </c>
      <c r="E56" s="41">
        <v>0.7</v>
      </c>
    </row>
    <row r="57" spans="1:5">
      <c r="A57" s="52" t="s">
        <v>93</v>
      </c>
      <c r="B57" s="41">
        <v>0.2</v>
      </c>
      <c r="C57" s="42"/>
      <c r="D57" s="40" t="s">
        <v>93</v>
      </c>
      <c r="E57" s="41">
        <v>0.2</v>
      </c>
    </row>
    <row r="58" spans="1:5">
      <c r="A58" s="52" t="s">
        <v>94</v>
      </c>
      <c r="B58" s="41">
        <v>0.2</v>
      </c>
      <c r="C58" s="42"/>
      <c r="D58" s="40" t="s">
        <v>94</v>
      </c>
      <c r="E58" s="41">
        <v>0.2</v>
      </c>
    </row>
    <row r="59" spans="1:5">
      <c r="A59" s="52" t="s">
        <v>95</v>
      </c>
      <c r="B59" s="41">
        <v>0.2</v>
      </c>
      <c r="C59" s="42"/>
      <c r="D59" s="40" t="s">
        <v>95</v>
      </c>
      <c r="E59" s="41">
        <v>0.2</v>
      </c>
    </row>
    <row r="60" spans="1:5">
      <c r="A60" s="52" t="s">
        <v>96</v>
      </c>
      <c r="B60" s="41">
        <v>0.2</v>
      </c>
      <c r="C60" s="42"/>
      <c r="D60" s="40" t="s">
        <v>96</v>
      </c>
      <c r="E60" s="41">
        <v>0.2</v>
      </c>
    </row>
    <row r="61" spans="1:5">
      <c r="A61" s="52" t="s">
        <v>97</v>
      </c>
      <c r="B61" s="41">
        <v>0.2</v>
      </c>
      <c r="C61" s="42"/>
      <c r="D61" s="40" t="s">
        <v>97</v>
      </c>
      <c r="E61" s="41">
        <v>0.2</v>
      </c>
    </row>
    <row r="62" spans="1:5">
      <c r="A62" s="52" t="s">
        <v>98</v>
      </c>
      <c r="B62" s="41">
        <v>0.2</v>
      </c>
      <c r="C62" s="42"/>
      <c r="D62" s="40" t="s">
        <v>98</v>
      </c>
      <c r="E62" s="41">
        <v>0.2</v>
      </c>
    </row>
    <row r="63" spans="1:5">
      <c r="A63" s="52" t="s">
        <v>99</v>
      </c>
      <c r="B63" s="41">
        <v>0.2</v>
      </c>
      <c r="C63" s="42"/>
      <c r="D63" s="40" t="s">
        <v>99</v>
      </c>
      <c r="E63" s="41">
        <v>0.2</v>
      </c>
    </row>
    <row r="64" spans="1:5">
      <c r="A64" s="52" t="s">
        <v>100</v>
      </c>
      <c r="B64" s="41">
        <v>0.2</v>
      </c>
      <c r="C64" s="42"/>
      <c r="D64" s="40" t="s">
        <v>100</v>
      </c>
      <c r="E64" s="41">
        <v>0.2</v>
      </c>
    </row>
    <row r="65" spans="1:5">
      <c r="A65" s="52" t="s">
        <v>101</v>
      </c>
      <c r="B65" s="41">
        <v>0.2</v>
      </c>
      <c r="C65" s="42"/>
      <c r="D65" s="40" t="s">
        <v>101</v>
      </c>
      <c r="E65" s="41">
        <v>0.2</v>
      </c>
    </row>
    <row r="66" spans="1:5">
      <c r="A66" s="52" t="s">
        <v>102</v>
      </c>
      <c r="B66" s="41">
        <v>0.7</v>
      </c>
      <c r="C66" s="42"/>
      <c r="D66" s="40" t="s">
        <v>102</v>
      </c>
      <c r="E66" s="41">
        <v>0.7</v>
      </c>
    </row>
    <row r="67" spans="1:5">
      <c r="A67" s="52" t="s">
        <v>103</v>
      </c>
      <c r="B67" s="41">
        <v>0.2</v>
      </c>
      <c r="C67" s="42"/>
      <c r="D67" s="40" t="s">
        <v>103</v>
      </c>
      <c r="E67" s="41">
        <v>0.2</v>
      </c>
    </row>
    <row r="68" spans="1:5">
      <c r="A68" s="52" t="s">
        <v>104</v>
      </c>
      <c r="B68" s="41">
        <v>0.2</v>
      </c>
      <c r="C68" s="42"/>
      <c r="D68" s="40" t="s">
        <v>104</v>
      </c>
      <c r="E68" s="41">
        <v>0.2</v>
      </c>
    </row>
    <row r="69" spans="1:5">
      <c r="A69" s="52" t="s">
        <v>105</v>
      </c>
      <c r="B69" s="41">
        <v>0.2</v>
      </c>
      <c r="C69" s="42"/>
      <c r="D69" s="40" t="s">
        <v>105</v>
      </c>
      <c r="E69" s="41">
        <v>0.2</v>
      </c>
    </row>
    <row r="70" spans="1:5">
      <c r="A70" s="52" t="s">
        <v>106</v>
      </c>
      <c r="B70" s="41">
        <v>0.2</v>
      </c>
      <c r="C70" s="42"/>
      <c r="D70" s="40" t="s">
        <v>106</v>
      </c>
      <c r="E70" s="41">
        <v>0.2</v>
      </c>
    </row>
    <row r="71" spans="1:5">
      <c r="A71" s="52" t="s">
        <v>107</v>
      </c>
      <c r="B71" s="41">
        <v>0.2</v>
      </c>
      <c r="C71" s="42"/>
      <c r="D71" s="40" t="s">
        <v>107</v>
      </c>
      <c r="E71" s="41">
        <v>0.2</v>
      </c>
    </row>
    <row r="72" spans="1:5">
      <c r="A72" s="52" t="s">
        <v>108</v>
      </c>
      <c r="B72" s="41">
        <v>0.2</v>
      </c>
      <c r="C72" s="42"/>
      <c r="D72" s="40" t="s">
        <v>108</v>
      </c>
      <c r="E72" s="41">
        <v>0.2</v>
      </c>
    </row>
    <row r="73" spans="1:5">
      <c r="A73" s="52" t="s">
        <v>109</v>
      </c>
      <c r="B73" s="41">
        <v>0.2</v>
      </c>
      <c r="C73" s="42"/>
      <c r="D73" s="40" t="s">
        <v>109</v>
      </c>
      <c r="E73" s="41">
        <v>0.2</v>
      </c>
    </row>
    <row r="74" spans="1:5">
      <c r="A74" s="52" t="s">
        <v>149</v>
      </c>
      <c r="B74" s="41">
        <v>0.2</v>
      </c>
      <c r="C74" s="42"/>
      <c r="D74" s="40" t="s">
        <v>149</v>
      </c>
      <c r="E74" s="41">
        <v>0.2</v>
      </c>
    </row>
    <row r="75" spans="1:5">
      <c r="A75" s="52" t="s">
        <v>110</v>
      </c>
      <c r="B75" s="41">
        <v>0.2</v>
      </c>
      <c r="C75" s="42"/>
      <c r="D75" s="40" t="s">
        <v>110</v>
      </c>
      <c r="E75" s="41">
        <v>0.2</v>
      </c>
    </row>
    <row r="76" spans="1:5">
      <c r="A76" s="52" t="s">
        <v>111</v>
      </c>
      <c r="B76" s="41">
        <v>0.2</v>
      </c>
      <c r="C76" s="42"/>
      <c r="D76" s="40" t="s">
        <v>111</v>
      </c>
      <c r="E76" s="41">
        <v>0.2</v>
      </c>
    </row>
    <row r="77" spans="1:5">
      <c r="A77" s="52" t="s">
        <v>112</v>
      </c>
      <c r="B77" s="41">
        <v>0.2</v>
      </c>
      <c r="C77" s="42"/>
      <c r="D77" s="40" t="s">
        <v>112</v>
      </c>
      <c r="E77" s="41">
        <v>0.2</v>
      </c>
    </row>
    <row r="78" spans="1:5">
      <c r="A78" s="52" t="s">
        <v>113</v>
      </c>
      <c r="B78" s="41">
        <v>0.2</v>
      </c>
      <c r="C78" s="42"/>
      <c r="D78" s="40" t="s">
        <v>113</v>
      </c>
      <c r="E78" s="41">
        <v>0.2</v>
      </c>
    </row>
    <row r="79" spans="1:5">
      <c r="A79" s="52" t="s">
        <v>114</v>
      </c>
      <c r="B79" s="41">
        <v>0.2</v>
      </c>
      <c r="C79" s="42"/>
      <c r="D79" s="40" t="s">
        <v>114</v>
      </c>
      <c r="E79" s="41">
        <v>0.2</v>
      </c>
    </row>
    <row r="80" spans="1:5">
      <c r="A80" s="52" t="s">
        <v>115</v>
      </c>
      <c r="B80" s="41">
        <v>0.2</v>
      </c>
      <c r="C80" s="42"/>
      <c r="D80" s="40" t="s">
        <v>115</v>
      </c>
      <c r="E80" s="41">
        <v>0.2</v>
      </c>
    </row>
    <row r="81" spans="1:5">
      <c r="A81" s="52" t="s">
        <v>116</v>
      </c>
      <c r="B81" s="41">
        <v>0.2</v>
      </c>
      <c r="C81" s="42"/>
      <c r="D81" s="40" t="s">
        <v>116</v>
      </c>
      <c r="E81" s="41">
        <v>0.2</v>
      </c>
    </row>
    <row r="82" spans="1:5">
      <c r="A82" s="52" t="s">
        <v>117</v>
      </c>
      <c r="B82" s="41">
        <v>0.2</v>
      </c>
      <c r="C82" s="42"/>
      <c r="D82" s="40" t="s">
        <v>117</v>
      </c>
      <c r="E82" s="41">
        <v>0.2</v>
      </c>
    </row>
    <row r="83" spans="1:5">
      <c r="A83" s="52" t="s">
        <v>118</v>
      </c>
      <c r="B83" s="41">
        <v>0.7</v>
      </c>
      <c r="C83" s="42"/>
      <c r="D83" s="40" t="s">
        <v>118</v>
      </c>
      <c r="E83" s="41">
        <v>0.7</v>
      </c>
    </row>
    <row r="84" spans="1:5">
      <c r="A84" s="52" t="s">
        <v>119</v>
      </c>
      <c r="B84" s="41">
        <v>0.2</v>
      </c>
      <c r="C84" s="42"/>
      <c r="D84" s="40" t="s">
        <v>119</v>
      </c>
      <c r="E84" s="41">
        <v>0.2</v>
      </c>
    </row>
    <row r="85" spans="1:5">
      <c r="A85" s="52" t="s">
        <v>120</v>
      </c>
      <c r="B85" s="41">
        <v>0.2</v>
      </c>
      <c r="C85" s="42"/>
      <c r="D85" s="40" t="s">
        <v>120</v>
      </c>
      <c r="E85" s="41">
        <v>0.2</v>
      </c>
    </row>
    <row r="86" spans="1:5">
      <c r="A86" s="52" t="s">
        <v>121</v>
      </c>
      <c r="B86" s="41">
        <v>0.2</v>
      </c>
      <c r="C86" s="42"/>
      <c r="D86" s="40" t="s">
        <v>121</v>
      </c>
      <c r="E86" s="41">
        <v>0.2</v>
      </c>
    </row>
    <row r="87" spans="1:5">
      <c r="A87" s="52" t="s">
        <v>122</v>
      </c>
      <c r="B87" s="41">
        <v>0.2</v>
      </c>
      <c r="C87" s="42"/>
      <c r="D87" s="40" t="s">
        <v>122</v>
      </c>
      <c r="E87" s="41">
        <v>0.2</v>
      </c>
    </row>
    <row r="88" spans="1:5">
      <c r="A88" s="52" t="s">
        <v>123</v>
      </c>
      <c r="B88" s="41">
        <v>0.2</v>
      </c>
      <c r="C88" s="42"/>
      <c r="D88" s="40" t="s">
        <v>123</v>
      </c>
      <c r="E88" s="41">
        <v>0.2</v>
      </c>
    </row>
    <row r="89" spans="1:5">
      <c r="A89" s="52" t="s">
        <v>124</v>
      </c>
      <c r="B89" s="41">
        <v>0.2</v>
      </c>
      <c r="C89" s="42"/>
      <c r="D89" s="40" t="s">
        <v>124</v>
      </c>
      <c r="E89" s="41">
        <v>0.2</v>
      </c>
    </row>
    <row r="90" spans="1:5">
      <c r="A90" s="52" t="s">
        <v>125</v>
      </c>
      <c r="B90" s="41">
        <v>0.2</v>
      </c>
      <c r="C90" s="42"/>
      <c r="D90" s="40" t="s">
        <v>125</v>
      </c>
      <c r="E90" s="41">
        <v>0.2</v>
      </c>
    </row>
    <row r="91" spans="1:5">
      <c r="A91" s="52" t="s">
        <v>126</v>
      </c>
      <c r="B91" s="41">
        <v>0.2</v>
      </c>
      <c r="C91" s="42"/>
      <c r="D91" s="40" t="s">
        <v>126</v>
      </c>
      <c r="E91" s="41">
        <v>0.2</v>
      </c>
    </row>
    <row r="92" spans="1:5">
      <c r="A92" s="52" t="s">
        <v>127</v>
      </c>
      <c r="B92" s="41">
        <v>0.7</v>
      </c>
      <c r="C92" s="42"/>
      <c r="D92" s="40" t="s">
        <v>127</v>
      </c>
      <c r="E92" s="41">
        <v>0.7</v>
      </c>
    </row>
    <row r="93" spans="1:5">
      <c r="A93" s="52" t="s">
        <v>128</v>
      </c>
      <c r="B93" s="41">
        <v>0.2</v>
      </c>
      <c r="C93" s="42"/>
      <c r="D93" s="40" t="s">
        <v>128</v>
      </c>
      <c r="E93" s="41">
        <v>0.2</v>
      </c>
    </row>
    <row r="94" spans="1:5">
      <c r="A94" s="52" t="s">
        <v>129</v>
      </c>
      <c r="B94" s="41">
        <v>0.2</v>
      </c>
      <c r="C94" s="42"/>
      <c r="D94" s="40" t="s">
        <v>129</v>
      </c>
      <c r="E94" s="41">
        <v>0.2</v>
      </c>
    </row>
    <row r="95" spans="1:5">
      <c r="A95" s="52" t="s">
        <v>130</v>
      </c>
      <c r="B95" s="41">
        <v>0.2</v>
      </c>
      <c r="C95" s="42"/>
      <c r="D95" s="40" t="s">
        <v>130</v>
      </c>
      <c r="E95" s="41">
        <v>0.2</v>
      </c>
    </row>
    <row r="96" spans="1:5">
      <c r="A96" s="52" t="s">
        <v>131</v>
      </c>
      <c r="B96" s="41">
        <v>0.2</v>
      </c>
      <c r="C96" s="42"/>
      <c r="D96" s="40" t="s">
        <v>131</v>
      </c>
      <c r="E96" s="41">
        <v>0.2</v>
      </c>
    </row>
    <row r="97" spans="1:6">
      <c r="A97" s="52" t="s">
        <v>132</v>
      </c>
      <c r="B97" s="41">
        <v>0.2</v>
      </c>
      <c r="C97" s="42"/>
      <c r="D97" s="40" t="s">
        <v>132</v>
      </c>
      <c r="E97" s="41">
        <v>0.2</v>
      </c>
    </row>
    <row r="98" spans="1:6">
      <c r="A98" s="52" t="s">
        <v>133</v>
      </c>
      <c r="B98" s="41">
        <v>0.2</v>
      </c>
      <c r="C98" s="42"/>
      <c r="D98" s="40" t="s">
        <v>133</v>
      </c>
      <c r="E98" s="41">
        <v>0.2</v>
      </c>
    </row>
    <row r="99" spans="1:6">
      <c r="A99" s="52" t="s">
        <v>134</v>
      </c>
      <c r="B99" s="41">
        <v>0.7</v>
      </c>
      <c r="C99" s="42"/>
      <c r="D99" s="40" t="s">
        <v>134</v>
      </c>
      <c r="E99" s="41">
        <v>0.7</v>
      </c>
    </row>
    <row r="100" spans="1:6">
      <c r="A100" s="52" t="s">
        <v>135</v>
      </c>
      <c r="B100" s="41">
        <v>0.2</v>
      </c>
      <c r="C100" s="42"/>
      <c r="D100" s="40" t="s">
        <v>135</v>
      </c>
      <c r="E100" s="41">
        <v>0.2</v>
      </c>
    </row>
    <row r="101" spans="1:6">
      <c r="A101" s="52" t="s">
        <v>136</v>
      </c>
      <c r="B101" s="41">
        <v>0.2</v>
      </c>
      <c r="C101" s="42"/>
      <c r="D101" s="40" t="s">
        <v>136</v>
      </c>
      <c r="E101" s="41">
        <v>0.2</v>
      </c>
    </row>
    <row r="102" spans="1:6">
      <c r="A102" s="52" t="s">
        <v>137</v>
      </c>
      <c r="B102" s="41">
        <v>0.2</v>
      </c>
      <c r="C102" s="42"/>
      <c r="D102" s="40" t="s">
        <v>137</v>
      </c>
      <c r="E102" s="41">
        <v>0.2</v>
      </c>
    </row>
    <row r="103" spans="1:6">
      <c r="A103" s="52" t="s">
        <v>138</v>
      </c>
      <c r="B103" s="41">
        <v>0.2</v>
      </c>
      <c r="C103" s="42"/>
      <c r="D103" s="40" t="s">
        <v>138</v>
      </c>
      <c r="E103" s="41">
        <v>0.2</v>
      </c>
    </row>
    <row r="104" spans="1:6">
      <c r="A104" s="52" t="s">
        <v>139</v>
      </c>
      <c r="B104" s="41">
        <v>0.2</v>
      </c>
      <c r="C104" s="42"/>
      <c r="D104" s="40" t="s">
        <v>139</v>
      </c>
      <c r="E104" s="41">
        <v>0.2</v>
      </c>
    </row>
    <row r="105" spans="1:6">
      <c r="A105" s="52" t="s">
        <v>140</v>
      </c>
      <c r="B105" s="41">
        <v>0.2</v>
      </c>
      <c r="C105" s="42"/>
      <c r="D105" s="40" t="s">
        <v>140</v>
      </c>
      <c r="E105" s="41">
        <v>0.2</v>
      </c>
    </row>
    <row r="106" spans="1:6">
      <c r="A106" s="52" t="s">
        <v>141</v>
      </c>
      <c r="B106" s="41">
        <v>0.2</v>
      </c>
      <c r="C106" s="42"/>
      <c r="D106" s="40" t="s">
        <v>141</v>
      </c>
      <c r="E106" s="41">
        <v>0.2</v>
      </c>
    </row>
    <row r="107" spans="1:6">
      <c r="A107" s="52" t="s">
        <v>142</v>
      </c>
      <c r="B107" s="41">
        <v>0.2</v>
      </c>
      <c r="C107" s="42"/>
      <c r="D107" s="40" t="s">
        <v>142</v>
      </c>
      <c r="E107" s="41">
        <v>0.2</v>
      </c>
    </row>
    <row r="108" spans="1:6">
      <c r="A108" s="52" t="s">
        <v>143</v>
      </c>
      <c r="B108" s="41">
        <v>0.2</v>
      </c>
      <c r="C108" s="42"/>
      <c r="D108" s="40" t="s">
        <v>143</v>
      </c>
      <c r="E108" s="41">
        <v>0.2</v>
      </c>
    </row>
    <row r="109" spans="1:6">
      <c r="A109" s="52" t="s">
        <v>144</v>
      </c>
      <c r="B109" s="41">
        <v>0.2</v>
      </c>
      <c r="C109" s="42"/>
      <c r="D109" s="40" t="s">
        <v>144</v>
      </c>
      <c r="E109" s="41">
        <v>0.2</v>
      </c>
    </row>
    <row r="110" spans="1:6">
      <c r="A110" s="52" t="s">
        <v>145</v>
      </c>
      <c r="B110" s="41">
        <v>0.2</v>
      </c>
      <c r="C110" s="42"/>
      <c r="D110" s="40" t="s">
        <v>145</v>
      </c>
      <c r="E110" s="41">
        <v>0.2</v>
      </c>
    </row>
    <row r="111" spans="1:6">
      <c r="A111" s="52" t="s">
        <v>146</v>
      </c>
      <c r="B111" s="41">
        <v>0.2</v>
      </c>
      <c r="C111" s="42"/>
      <c r="D111" s="40" t="s">
        <v>146</v>
      </c>
      <c r="E111" s="41">
        <v>0.2</v>
      </c>
    </row>
    <row r="112" spans="1:6">
      <c r="A112" s="43" t="s">
        <v>3</v>
      </c>
      <c r="B112" s="44">
        <v>0.1</v>
      </c>
      <c r="C112" s="45"/>
      <c r="D112" s="43" t="s">
        <v>3</v>
      </c>
      <c r="E112" s="44">
        <v>0.1</v>
      </c>
      <c r="F112" s="46" t="s">
        <v>147</v>
      </c>
    </row>
    <row r="113" spans="1:6">
      <c r="A113" s="43" t="s">
        <v>35</v>
      </c>
      <c r="B113" s="44">
        <v>0.12</v>
      </c>
      <c r="C113" s="45"/>
      <c r="D113" s="43" t="s">
        <v>35</v>
      </c>
      <c r="E113" s="44">
        <v>0.12</v>
      </c>
      <c r="F113" s="46" t="s">
        <v>147</v>
      </c>
    </row>
    <row r="114" spans="1:6">
      <c r="A114" s="43" t="s">
        <v>36</v>
      </c>
      <c r="B114" s="44">
        <v>0.15</v>
      </c>
      <c r="C114" s="45"/>
      <c r="D114" s="43" t="s">
        <v>36</v>
      </c>
      <c r="E114" s="44">
        <v>0.15</v>
      </c>
      <c r="F114" s="46" t="s">
        <v>147</v>
      </c>
    </row>
    <row r="116" spans="1:6">
      <c r="B116" s="52"/>
      <c r="E116" s="52"/>
    </row>
    <row r="117" spans="1:6">
      <c r="B117" s="52"/>
      <c r="E117" s="52"/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Calcola Dovuto su Fatturato</vt:lpstr>
      <vt:lpstr>Maggiorazioni</vt:lpstr>
      <vt:lpstr>diritto_totale</vt:lpstr>
      <vt:lpstr>'Calcola Dovuto su Fatturato'!sigla_provincia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Utente</cp:lastModifiedBy>
  <dcterms:created xsi:type="dcterms:W3CDTF">2011-05-09T08:13:24Z</dcterms:created>
  <dcterms:modified xsi:type="dcterms:W3CDTF">2023-05-30T09:23:56Z</dcterms:modified>
</cp:coreProperties>
</file>